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55" windowHeight="108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G44"/>
  <c r="H44"/>
  <c r="I44"/>
  <c r="J44"/>
  <c r="C44"/>
  <c r="C43"/>
  <c r="D43"/>
  <c r="E43"/>
  <c r="F43"/>
  <c r="G43"/>
  <c r="H43"/>
  <c r="I43"/>
  <c r="J43"/>
  <c r="D42"/>
  <c r="E42"/>
  <c r="F42"/>
  <c r="G42"/>
  <c r="H42"/>
  <c r="I42"/>
  <c r="J42"/>
  <c r="C42"/>
  <c r="C41"/>
  <c r="D41"/>
  <c r="E41"/>
  <c r="F41"/>
  <c r="G41"/>
  <c r="H41"/>
  <c r="J41"/>
  <c r="I41"/>
  <c r="D40"/>
  <c r="E40"/>
  <c r="F40"/>
  <c r="G40"/>
  <c r="H40"/>
  <c r="I40"/>
  <c r="J40"/>
  <c r="C40"/>
  <c r="C39"/>
  <c r="D39"/>
  <c r="E39"/>
  <c r="F39"/>
  <c r="G39"/>
  <c r="I39"/>
  <c r="J39"/>
  <c r="H39"/>
  <c r="K36"/>
  <c r="H36"/>
  <c r="G36"/>
  <c r="J36"/>
  <c r="C36"/>
  <c r="D36"/>
  <c r="E36"/>
  <c r="F36"/>
  <c r="I36"/>
  <c r="B36"/>
</calcChain>
</file>

<file path=xl/sharedStrings.xml><?xml version="1.0" encoding="utf-8"?>
<sst xmlns="http://schemas.openxmlformats.org/spreadsheetml/2006/main" count="146" uniqueCount="104">
  <si>
    <t>티구안(VW)</t>
    <phoneticPr fontId="1" type="noConversion"/>
  </si>
  <si>
    <t>골프6(VW)</t>
    <phoneticPr fontId="1" type="noConversion"/>
  </si>
  <si>
    <t>EOS(VW)</t>
    <phoneticPr fontId="1" type="noConversion"/>
  </si>
  <si>
    <t>C200K(MB)</t>
    <phoneticPr fontId="1" type="noConversion"/>
  </si>
  <si>
    <t>전장(mm)</t>
    <phoneticPr fontId="1" type="noConversion"/>
  </si>
  <si>
    <t>전폭(mm)</t>
    <phoneticPr fontId="1" type="noConversion"/>
  </si>
  <si>
    <t>전고(mm)</t>
    <phoneticPr fontId="1" type="noConversion"/>
  </si>
  <si>
    <t>휠베이스(mm)</t>
    <phoneticPr fontId="1" type="noConversion"/>
  </si>
  <si>
    <t>6.5J*16</t>
    <phoneticPr fontId="1" type="noConversion"/>
  </si>
  <si>
    <t>215/65R16H</t>
    <phoneticPr fontId="1" type="noConversion"/>
  </si>
  <si>
    <t>연료탱크용량</t>
    <phoneticPr fontId="1" type="noConversion"/>
  </si>
  <si>
    <t>엔진형식</t>
    <phoneticPr fontId="1" type="noConversion"/>
  </si>
  <si>
    <t>배기량</t>
    <phoneticPr fontId="1" type="noConversion"/>
  </si>
  <si>
    <t>최고출력</t>
    <phoneticPr fontId="1" type="noConversion"/>
  </si>
  <si>
    <t>140/4200</t>
    <phoneticPr fontId="1" type="noConversion"/>
  </si>
  <si>
    <t>최대토크</t>
    <phoneticPr fontId="1" type="noConversion"/>
  </si>
  <si>
    <t>32.6/1650~2500</t>
    <phoneticPr fontId="1" type="noConversion"/>
  </si>
  <si>
    <t>압축비</t>
    <phoneticPr fontId="1" type="noConversion"/>
  </si>
  <si>
    <t>16.5:1</t>
    <phoneticPr fontId="1" type="noConversion"/>
  </si>
  <si>
    <t>연료장치</t>
    <phoneticPr fontId="1" type="noConversion"/>
  </si>
  <si>
    <t>커먼레일디젤직분사</t>
    <phoneticPr fontId="1" type="noConversion"/>
  </si>
  <si>
    <t>변속기</t>
    <phoneticPr fontId="1" type="noConversion"/>
  </si>
  <si>
    <t>공차중량</t>
    <phoneticPr fontId="1" type="noConversion"/>
  </si>
  <si>
    <t>연비</t>
    <phoneticPr fontId="1" type="noConversion"/>
  </si>
  <si>
    <t>7.5J*18</t>
    <phoneticPr fontId="1" type="noConversion"/>
  </si>
  <si>
    <t>235/40R18Y</t>
    <phoneticPr fontId="1" type="noConversion"/>
  </si>
  <si>
    <t>직렬4기통가솔린DOHC터보</t>
    <phoneticPr fontId="1" type="noConversion"/>
  </si>
  <si>
    <t>200/6000</t>
    <phoneticPr fontId="1" type="noConversion"/>
  </si>
  <si>
    <t>28.6/1800~5000</t>
    <phoneticPr fontId="1" type="noConversion"/>
  </si>
  <si>
    <t>6단 DSG</t>
    <phoneticPr fontId="1" type="noConversion"/>
  </si>
  <si>
    <t>최고속도</t>
    <phoneticPr fontId="1" type="noConversion"/>
  </si>
  <si>
    <t>휠싸이즈(앞)</t>
    <phoneticPr fontId="1" type="noConversion"/>
  </si>
  <si>
    <t>휠싸이즈(뒤)</t>
    <phoneticPr fontId="1" type="noConversion"/>
  </si>
  <si>
    <t>타이어규격(앞)</t>
    <phoneticPr fontId="1" type="noConversion"/>
  </si>
  <si>
    <t>타이어규격(뒤)</t>
    <phoneticPr fontId="1" type="noConversion"/>
  </si>
  <si>
    <t>7.5J*17</t>
    <phoneticPr fontId="1" type="noConversion"/>
  </si>
  <si>
    <t>225/45R17</t>
    <phoneticPr fontId="1" type="noConversion"/>
  </si>
  <si>
    <t>7J*16</t>
    <phoneticPr fontId="1" type="noConversion"/>
  </si>
  <si>
    <t>205/55R16</t>
    <phoneticPr fontId="1" type="noConversion"/>
  </si>
  <si>
    <t>TFSI</t>
    <phoneticPr fontId="1" type="noConversion"/>
  </si>
  <si>
    <t>184/5500</t>
    <phoneticPr fontId="1" type="noConversion"/>
  </si>
  <si>
    <t>170/3800</t>
    <phoneticPr fontId="1" type="noConversion"/>
  </si>
  <si>
    <t>25.5/2800~5000</t>
    <phoneticPr fontId="1" type="noConversion"/>
  </si>
  <si>
    <t>40.8/2000</t>
    <phoneticPr fontId="1" type="noConversion"/>
  </si>
  <si>
    <t>자동5단</t>
    <phoneticPr fontId="1" type="noConversion"/>
  </si>
  <si>
    <t>가격</t>
    <phoneticPr fontId="1" type="noConversion"/>
  </si>
  <si>
    <t>CO2배출량(g/km)</t>
    <phoneticPr fontId="1" type="noConversion"/>
  </si>
  <si>
    <t>9.6:1</t>
    <phoneticPr fontId="1" type="noConversion"/>
  </si>
  <si>
    <t>공기저항계수(Cd)</t>
    <phoneticPr fontId="1" type="noConversion"/>
  </si>
  <si>
    <t>C220CDI AVA(MB)</t>
    <phoneticPr fontId="1" type="noConversion"/>
  </si>
  <si>
    <t>네비게이션</t>
    <phoneticPr fontId="1" type="noConversion"/>
  </si>
  <si>
    <t>C200K AVA (MB)</t>
    <phoneticPr fontId="1" type="noConversion"/>
  </si>
  <si>
    <t>있음</t>
    <phoneticPr fontId="1" type="noConversion"/>
  </si>
  <si>
    <t>0~100</t>
    <phoneticPr fontId="1" type="noConversion"/>
  </si>
  <si>
    <t>0~80</t>
    <phoneticPr fontId="1" type="noConversion"/>
  </si>
  <si>
    <t>8J*17</t>
    <phoneticPr fontId="1" type="noConversion"/>
  </si>
  <si>
    <t>235/45R17</t>
    <phoneticPr fontId="1" type="noConversion"/>
  </si>
  <si>
    <t>파사트CC 2.0 TFSI(VW)</t>
    <phoneticPr fontId="1" type="noConversion"/>
  </si>
  <si>
    <t>파사트CC 2.0 TDI(VW)</t>
    <phoneticPr fontId="1" type="noConversion"/>
  </si>
  <si>
    <t>2.0 TDI</t>
    <phoneticPr fontId="1" type="noConversion"/>
  </si>
  <si>
    <t>2.0 TFSI</t>
    <phoneticPr fontId="1" type="noConversion"/>
  </si>
  <si>
    <t>200/5100~6000</t>
    <phoneticPr fontId="1" type="noConversion"/>
  </si>
  <si>
    <t>28.6/1700~5000</t>
    <phoneticPr fontId="1" type="noConversion"/>
  </si>
  <si>
    <t>170/4200</t>
    <phoneticPr fontId="1" type="noConversion"/>
  </si>
  <si>
    <t>35.6/1750~2500</t>
    <phoneticPr fontId="1" type="noConversion"/>
  </si>
  <si>
    <t>구동방식</t>
    <phoneticPr fontId="1" type="noConversion"/>
  </si>
  <si>
    <t>4-motion</t>
    <phoneticPr fontId="1" type="noConversion"/>
  </si>
  <si>
    <t>FF</t>
    <phoneticPr fontId="1" type="noConversion"/>
  </si>
  <si>
    <t>FR</t>
    <phoneticPr fontId="1" type="noConversion"/>
  </si>
  <si>
    <t>기어비율</t>
    <phoneticPr fontId="1" type="noConversion"/>
  </si>
  <si>
    <t>연간세금</t>
    <phoneticPr fontId="1" type="noConversion"/>
  </si>
  <si>
    <t>옵션</t>
    <phoneticPr fontId="1" type="noConversion"/>
  </si>
  <si>
    <t>기본</t>
    <phoneticPr fontId="1" type="noConversion"/>
  </si>
  <si>
    <t>3,95/ 2,42/ 1,49/ 1,00/ 0,83/
R1 3,15/ R2 1,93</t>
    <phoneticPr fontId="1" type="noConversion"/>
  </si>
  <si>
    <t xml:space="preserve">3,60/2,19/1,41/1,00/0,83/
R1 3,17/R2 1,93 </t>
    <phoneticPr fontId="1" type="noConversion"/>
  </si>
  <si>
    <t>A4 (Audi)</t>
    <phoneticPr fontId="1" type="noConversion"/>
  </si>
  <si>
    <t>245/45R17</t>
    <phoneticPr fontId="1" type="noConversion"/>
  </si>
  <si>
    <t>210(제한)</t>
    <phoneticPr fontId="1" type="noConversion"/>
  </si>
  <si>
    <t>Quattro</t>
    <phoneticPr fontId="1" type="noConversion"/>
  </si>
  <si>
    <t>TFSI</t>
    <phoneticPr fontId="1" type="noConversion"/>
  </si>
  <si>
    <t>211/4300~6000</t>
    <phoneticPr fontId="1" type="noConversion"/>
  </si>
  <si>
    <t>35.7/1500~4200</t>
    <phoneticPr fontId="1" type="noConversion"/>
  </si>
  <si>
    <t>9.6:1</t>
    <phoneticPr fontId="1" type="noConversion"/>
  </si>
  <si>
    <t>6단 팁트로닉</t>
    <phoneticPr fontId="1" type="noConversion"/>
  </si>
  <si>
    <t>전륜서스펜션</t>
    <phoneticPr fontId="1" type="noConversion"/>
  </si>
  <si>
    <t>후륜서스펜션</t>
    <phoneticPr fontId="1" type="noConversion"/>
  </si>
  <si>
    <t>전륜제동</t>
    <phoneticPr fontId="1" type="noConversion"/>
  </si>
  <si>
    <t>후륜제동</t>
    <phoneticPr fontId="1" type="noConversion"/>
  </si>
  <si>
    <t>V디스크</t>
    <phoneticPr fontId="1" type="noConversion"/>
  </si>
  <si>
    <t>디스크</t>
    <phoneticPr fontId="1" type="noConversion"/>
  </si>
  <si>
    <t>5-링크 상,하 위시본</t>
    <phoneticPr fontId="1" type="noConversion"/>
  </si>
  <si>
    <t>독립 휠, Trapezoidal-link</t>
    <phoneticPr fontId="1" type="noConversion"/>
  </si>
  <si>
    <t>6단 팁트로닉(ZF)</t>
    <phoneticPr fontId="1" type="noConversion"/>
  </si>
  <si>
    <t>XG25</t>
    <phoneticPr fontId="1" type="noConversion"/>
  </si>
  <si>
    <t>205/65R15</t>
    <phoneticPr fontId="1" type="noConversion"/>
  </si>
  <si>
    <t>16.5:1</t>
    <phoneticPr fontId="1" type="noConversion"/>
  </si>
  <si>
    <t>FF</t>
    <phoneticPr fontId="1" type="noConversion"/>
  </si>
  <si>
    <t>현가격</t>
    <phoneticPr fontId="1" type="noConversion"/>
  </si>
  <si>
    <t>등록세</t>
    <phoneticPr fontId="1" type="noConversion"/>
  </si>
  <si>
    <t>취득세</t>
    <phoneticPr fontId="1" type="noConversion"/>
  </si>
  <si>
    <t>공채매입</t>
    <phoneticPr fontId="1" type="noConversion"/>
  </si>
  <si>
    <t>공채할인</t>
    <phoneticPr fontId="1" type="noConversion"/>
  </si>
  <si>
    <t>총계(공채포함)</t>
    <phoneticPr fontId="1" type="noConversion"/>
  </si>
  <si>
    <t>총계(공채할인)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</si>
</sst>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7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pane xSplit="2175" ySplit="630" topLeftCell="C22" activePane="bottomRight"/>
      <selection activeCell="H5" sqref="H5"/>
      <selection pane="topRight" activeCell="F1" sqref="F1"/>
      <selection pane="bottomLeft" activeCell="A45" sqref="A45"/>
      <selection pane="bottomRight" activeCell="F44" sqref="F44"/>
    </sheetView>
  </sheetViews>
  <sheetFormatPr defaultRowHeight="16.5"/>
  <cols>
    <col min="1" max="1" width="17.375" style="4" bestFit="1" customWidth="1"/>
    <col min="2" max="2" width="20.375" customWidth="1"/>
    <col min="3" max="3" width="21.625" customWidth="1"/>
    <col min="4" max="4" width="20.5" customWidth="1"/>
    <col min="5" max="5" width="14.25" customWidth="1"/>
    <col min="6" max="6" width="16.5" customWidth="1"/>
    <col min="7" max="7" width="14" customWidth="1"/>
    <col min="8" max="8" width="21.25" customWidth="1"/>
    <col min="9" max="9" width="17" customWidth="1"/>
    <col min="10" max="10" width="13.375" bestFit="1" customWidth="1"/>
    <col min="11" max="11" width="21.5" customWidth="1"/>
  </cols>
  <sheetData>
    <row r="1" spans="1:11">
      <c r="B1" s="1" t="s">
        <v>0</v>
      </c>
      <c r="C1" s="1" t="s">
        <v>57</v>
      </c>
      <c r="D1" s="1" t="s">
        <v>58</v>
      </c>
      <c r="E1" s="1" t="s">
        <v>1</v>
      </c>
      <c r="F1" s="1" t="s">
        <v>2</v>
      </c>
      <c r="G1" s="7" t="s">
        <v>75</v>
      </c>
      <c r="H1" s="6" t="s">
        <v>3</v>
      </c>
      <c r="I1" s="6" t="s">
        <v>51</v>
      </c>
      <c r="J1" s="6" t="s">
        <v>49</v>
      </c>
      <c r="K1" s="2" t="s">
        <v>93</v>
      </c>
    </row>
    <row r="2" spans="1:11">
      <c r="A2" s="4" t="s">
        <v>4</v>
      </c>
      <c r="B2">
        <v>4427</v>
      </c>
      <c r="C2">
        <v>4799</v>
      </c>
      <c r="D2">
        <v>4799</v>
      </c>
      <c r="E2">
        <v>4199</v>
      </c>
      <c r="F2">
        <v>4407</v>
      </c>
      <c r="G2">
        <v>4703</v>
      </c>
      <c r="H2">
        <v>4585</v>
      </c>
      <c r="I2">
        <v>4585</v>
      </c>
      <c r="J2">
        <v>4585</v>
      </c>
      <c r="K2">
        <v>4865</v>
      </c>
    </row>
    <row r="3" spans="1:11">
      <c r="A3" s="4" t="s">
        <v>5</v>
      </c>
      <c r="B3">
        <v>1809</v>
      </c>
      <c r="C3">
        <v>1855</v>
      </c>
      <c r="D3">
        <v>1855</v>
      </c>
      <c r="E3">
        <v>1786</v>
      </c>
      <c r="F3">
        <v>1791</v>
      </c>
      <c r="G3">
        <v>1826</v>
      </c>
      <c r="H3">
        <v>1770</v>
      </c>
      <c r="I3">
        <v>1770</v>
      </c>
      <c r="J3">
        <v>1770</v>
      </c>
      <c r="K3">
        <v>1825</v>
      </c>
    </row>
    <row r="4" spans="1:11">
      <c r="A4" s="4" t="s">
        <v>6</v>
      </c>
      <c r="B4">
        <v>1683</v>
      </c>
      <c r="C4">
        <v>1417</v>
      </c>
      <c r="D4">
        <v>1417</v>
      </c>
      <c r="E4">
        <v>1479</v>
      </c>
      <c r="F4">
        <v>1437</v>
      </c>
      <c r="G4">
        <v>1427</v>
      </c>
      <c r="H4">
        <v>1450</v>
      </c>
      <c r="I4">
        <v>1450</v>
      </c>
      <c r="J4">
        <v>1450</v>
      </c>
      <c r="K4">
        <v>1420</v>
      </c>
    </row>
    <row r="5" spans="1:11">
      <c r="A5" s="4" t="s">
        <v>7</v>
      </c>
      <c r="B5">
        <v>2604</v>
      </c>
      <c r="C5">
        <v>2711</v>
      </c>
      <c r="D5">
        <v>2711</v>
      </c>
      <c r="E5">
        <v>2578</v>
      </c>
      <c r="F5">
        <v>2578</v>
      </c>
      <c r="G5">
        <v>2808</v>
      </c>
      <c r="H5">
        <v>2760</v>
      </c>
      <c r="I5">
        <v>2760</v>
      </c>
      <c r="J5">
        <v>2760</v>
      </c>
      <c r="K5">
        <v>2750</v>
      </c>
    </row>
    <row r="6" spans="1:11">
      <c r="A6" s="4" t="s">
        <v>31</v>
      </c>
      <c r="B6" t="s">
        <v>8</v>
      </c>
      <c r="C6" t="s">
        <v>55</v>
      </c>
      <c r="D6" t="s">
        <v>55</v>
      </c>
      <c r="F6" t="s">
        <v>24</v>
      </c>
      <c r="G6" t="s">
        <v>55</v>
      </c>
      <c r="H6" t="s">
        <v>37</v>
      </c>
      <c r="I6" t="s">
        <v>35</v>
      </c>
      <c r="J6" t="s">
        <v>35</v>
      </c>
    </row>
    <row r="7" spans="1:11">
      <c r="A7" s="4" t="s">
        <v>32</v>
      </c>
      <c r="B7" t="s">
        <v>8</v>
      </c>
      <c r="C7" t="s">
        <v>55</v>
      </c>
      <c r="D7" t="s">
        <v>55</v>
      </c>
      <c r="F7" t="s">
        <v>24</v>
      </c>
      <c r="G7" t="s">
        <v>55</v>
      </c>
      <c r="H7" t="s">
        <v>37</v>
      </c>
      <c r="I7" t="s">
        <v>35</v>
      </c>
      <c r="J7" t="s">
        <v>35</v>
      </c>
    </row>
    <row r="8" spans="1:11">
      <c r="A8" s="4" t="s">
        <v>33</v>
      </c>
      <c r="B8" t="s">
        <v>9</v>
      </c>
      <c r="C8" t="s">
        <v>56</v>
      </c>
      <c r="D8" t="s">
        <v>56</v>
      </c>
      <c r="F8" t="s">
        <v>25</v>
      </c>
      <c r="G8" t="s">
        <v>76</v>
      </c>
      <c r="H8" t="s">
        <v>38</v>
      </c>
      <c r="I8" t="s">
        <v>36</v>
      </c>
      <c r="J8" t="s">
        <v>36</v>
      </c>
      <c r="K8" t="s">
        <v>94</v>
      </c>
    </row>
    <row r="9" spans="1:11">
      <c r="A9" s="4" t="s">
        <v>34</v>
      </c>
      <c r="B9" t="s">
        <v>9</v>
      </c>
      <c r="C9" t="s">
        <v>56</v>
      </c>
      <c r="D9" t="s">
        <v>56</v>
      </c>
      <c r="F9" t="s">
        <v>25</v>
      </c>
      <c r="G9" t="s">
        <v>76</v>
      </c>
      <c r="H9" t="s">
        <v>38</v>
      </c>
      <c r="I9" t="s">
        <v>36</v>
      </c>
      <c r="J9" t="s">
        <v>36</v>
      </c>
      <c r="K9" t="s">
        <v>94</v>
      </c>
    </row>
    <row r="10" spans="1:11">
      <c r="A10" s="4" t="s">
        <v>10</v>
      </c>
      <c r="B10">
        <v>63</v>
      </c>
      <c r="C10">
        <v>70</v>
      </c>
      <c r="D10">
        <v>70</v>
      </c>
      <c r="F10">
        <v>55</v>
      </c>
      <c r="H10">
        <v>66</v>
      </c>
      <c r="I10">
        <v>66</v>
      </c>
      <c r="J10">
        <v>66</v>
      </c>
    </row>
    <row r="11" spans="1:11">
      <c r="A11" s="4" t="s">
        <v>48</v>
      </c>
      <c r="C11">
        <v>0.28999999999999998</v>
      </c>
      <c r="D11">
        <v>0.28999999999999998</v>
      </c>
      <c r="H11">
        <v>0.28999999999999998</v>
      </c>
      <c r="I11">
        <v>0.28999999999999998</v>
      </c>
      <c r="J11">
        <v>0.28000000000000003</v>
      </c>
    </row>
    <row r="13" spans="1:11">
      <c r="A13" s="4" t="s">
        <v>11</v>
      </c>
      <c r="B13" t="s">
        <v>59</v>
      </c>
      <c r="C13" t="s">
        <v>60</v>
      </c>
      <c r="D13" t="s">
        <v>59</v>
      </c>
      <c r="F13" t="s">
        <v>60</v>
      </c>
      <c r="G13" t="s">
        <v>60</v>
      </c>
      <c r="H13" t="s">
        <v>26</v>
      </c>
      <c r="I13" t="s">
        <v>26</v>
      </c>
    </row>
    <row r="14" spans="1:11">
      <c r="A14" s="4" t="s">
        <v>12</v>
      </c>
      <c r="B14">
        <v>1968</v>
      </c>
      <c r="C14">
        <v>1984</v>
      </c>
      <c r="D14">
        <v>1968</v>
      </c>
      <c r="F14">
        <v>1984</v>
      </c>
      <c r="G14">
        <v>1984</v>
      </c>
      <c r="H14">
        <v>1796</v>
      </c>
      <c r="I14">
        <v>1796</v>
      </c>
      <c r="J14">
        <v>2149</v>
      </c>
      <c r="K14">
        <v>2493</v>
      </c>
    </row>
    <row r="15" spans="1:11">
      <c r="A15" s="4" t="s">
        <v>13</v>
      </c>
      <c r="B15" t="s">
        <v>14</v>
      </c>
      <c r="C15" t="s">
        <v>61</v>
      </c>
      <c r="D15" t="s">
        <v>63</v>
      </c>
      <c r="F15" t="s">
        <v>27</v>
      </c>
      <c r="G15" t="s">
        <v>80</v>
      </c>
      <c r="H15" t="s">
        <v>40</v>
      </c>
      <c r="I15" t="s">
        <v>40</v>
      </c>
      <c r="J15" t="s">
        <v>41</v>
      </c>
    </row>
    <row r="16" spans="1:11">
      <c r="A16" s="4" t="s">
        <v>15</v>
      </c>
      <c r="B16" t="s">
        <v>16</v>
      </c>
      <c r="C16" t="s">
        <v>62</v>
      </c>
      <c r="D16" t="s">
        <v>64</v>
      </c>
      <c r="F16" t="s">
        <v>28</v>
      </c>
      <c r="G16" t="s">
        <v>81</v>
      </c>
      <c r="H16" t="s">
        <v>42</v>
      </c>
      <c r="I16" t="s">
        <v>42</v>
      </c>
      <c r="J16" t="s">
        <v>43</v>
      </c>
    </row>
    <row r="17" spans="1:11">
      <c r="A17" s="4" t="s">
        <v>17</v>
      </c>
      <c r="B17" t="s">
        <v>18</v>
      </c>
      <c r="C17" t="s">
        <v>47</v>
      </c>
      <c r="D17" t="s">
        <v>95</v>
      </c>
      <c r="F17" t="s">
        <v>47</v>
      </c>
      <c r="G17" t="s">
        <v>82</v>
      </c>
      <c r="H17">
        <v>8.5</v>
      </c>
      <c r="I17">
        <v>8.5</v>
      </c>
      <c r="J17">
        <v>17.5</v>
      </c>
    </row>
    <row r="18" spans="1:11">
      <c r="A18" s="4" t="s">
        <v>19</v>
      </c>
      <c r="B18" t="s">
        <v>20</v>
      </c>
      <c r="C18" t="s">
        <v>39</v>
      </c>
      <c r="F18" t="s">
        <v>39</v>
      </c>
      <c r="G18" t="s">
        <v>79</v>
      </c>
    </row>
    <row r="19" spans="1:11">
      <c r="A19" s="4" t="s">
        <v>46</v>
      </c>
      <c r="B19">
        <v>199</v>
      </c>
      <c r="C19">
        <v>199</v>
      </c>
      <c r="D19">
        <v>166</v>
      </c>
      <c r="F19">
        <v>217</v>
      </c>
      <c r="G19">
        <v>233</v>
      </c>
      <c r="H19">
        <v>221</v>
      </c>
      <c r="I19">
        <v>221</v>
      </c>
      <c r="J19">
        <v>208</v>
      </c>
    </row>
    <row r="20" spans="1:11">
      <c r="A20" s="4" t="s">
        <v>21</v>
      </c>
      <c r="B20" t="s">
        <v>92</v>
      </c>
      <c r="C20" t="s">
        <v>92</v>
      </c>
      <c r="D20" t="s">
        <v>29</v>
      </c>
      <c r="F20" t="s">
        <v>29</v>
      </c>
      <c r="G20" t="s">
        <v>83</v>
      </c>
      <c r="H20" t="s">
        <v>44</v>
      </c>
      <c r="I20" t="s">
        <v>44</v>
      </c>
      <c r="J20" t="s">
        <v>44</v>
      </c>
    </row>
    <row r="21" spans="1:11" ht="57">
      <c r="A21" s="4" t="s">
        <v>69</v>
      </c>
      <c r="H21" s="5" t="s">
        <v>73</v>
      </c>
      <c r="I21" s="5" t="s">
        <v>73</v>
      </c>
      <c r="J21" s="5" t="s">
        <v>74</v>
      </c>
    </row>
    <row r="22" spans="1:11">
      <c r="A22" s="4" t="s">
        <v>84</v>
      </c>
      <c r="G22" t="s">
        <v>90</v>
      </c>
      <c r="H22" s="5"/>
      <c r="I22" s="5"/>
      <c r="J22" s="5"/>
    </row>
    <row r="23" spans="1:11">
      <c r="A23" s="4" t="s">
        <v>85</v>
      </c>
      <c r="G23" t="s">
        <v>91</v>
      </c>
      <c r="H23" s="5"/>
      <c r="I23" s="5"/>
      <c r="J23" s="5"/>
    </row>
    <row r="24" spans="1:11">
      <c r="A24" s="4" t="s">
        <v>86</v>
      </c>
      <c r="G24" t="s">
        <v>88</v>
      </c>
      <c r="H24" s="5"/>
      <c r="I24" s="5"/>
      <c r="J24" s="5"/>
    </row>
    <row r="25" spans="1:11">
      <c r="A25" s="4" t="s">
        <v>87</v>
      </c>
      <c r="G25" t="s">
        <v>89</v>
      </c>
      <c r="H25" s="5"/>
      <c r="I25" s="5"/>
      <c r="J25" s="5"/>
    </row>
    <row r="26" spans="1:11">
      <c r="A26" s="4" t="s">
        <v>65</v>
      </c>
      <c r="B26" t="s">
        <v>66</v>
      </c>
      <c r="C26" t="s">
        <v>67</v>
      </c>
      <c r="D26" t="s">
        <v>67</v>
      </c>
      <c r="F26" t="s">
        <v>67</v>
      </c>
      <c r="G26" t="s">
        <v>78</v>
      </c>
      <c r="H26" t="s">
        <v>68</v>
      </c>
      <c r="I26" t="s">
        <v>68</v>
      </c>
      <c r="J26" t="s">
        <v>68</v>
      </c>
      <c r="K26" t="s">
        <v>96</v>
      </c>
    </row>
    <row r="27" spans="1:11">
      <c r="A27" s="4" t="s">
        <v>30</v>
      </c>
      <c r="B27">
        <v>182</v>
      </c>
      <c r="C27">
        <v>232</v>
      </c>
      <c r="D27">
        <v>224</v>
      </c>
      <c r="F27">
        <v>229</v>
      </c>
      <c r="G27" t="s">
        <v>77</v>
      </c>
      <c r="H27">
        <v>230</v>
      </c>
      <c r="I27">
        <v>230</v>
      </c>
      <c r="J27">
        <v>227</v>
      </c>
      <c r="K27">
        <v>205</v>
      </c>
    </row>
    <row r="28" spans="1:11">
      <c r="A28" s="4" t="s">
        <v>22</v>
      </c>
      <c r="B28">
        <v>1858</v>
      </c>
      <c r="D28">
        <v>1490</v>
      </c>
      <c r="F28">
        <v>1625</v>
      </c>
      <c r="G28">
        <v>1760</v>
      </c>
      <c r="H28">
        <v>1570</v>
      </c>
      <c r="I28">
        <v>1570</v>
      </c>
      <c r="J28">
        <v>1550</v>
      </c>
    </row>
    <row r="29" spans="1:11">
      <c r="A29" s="4" t="s">
        <v>54</v>
      </c>
      <c r="B29">
        <v>7.3</v>
      </c>
      <c r="C29">
        <v>5.5</v>
      </c>
      <c r="D29">
        <v>6.2</v>
      </c>
    </row>
    <row r="30" spans="1:11">
      <c r="A30" s="4" t="s">
        <v>53</v>
      </c>
      <c r="B30">
        <v>10.7</v>
      </c>
      <c r="C30">
        <v>7.8</v>
      </c>
      <c r="D30">
        <v>8.6</v>
      </c>
      <c r="F30">
        <v>7.9</v>
      </c>
      <c r="G30">
        <v>6.9</v>
      </c>
      <c r="H30">
        <v>8.8000000000000007</v>
      </c>
      <c r="I30">
        <v>8.8000000000000007</v>
      </c>
      <c r="J30">
        <v>8.4</v>
      </c>
    </row>
    <row r="31" spans="1:11">
      <c r="A31" s="4" t="s">
        <v>23</v>
      </c>
      <c r="B31">
        <v>12.2</v>
      </c>
      <c r="D31">
        <v>16.2</v>
      </c>
      <c r="F31">
        <v>10.8</v>
      </c>
      <c r="G31">
        <v>10</v>
      </c>
      <c r="H31">
        <v>10.6</v>
      </c>
      <c r="I31">
        <v>10.6</v>
      </c>
      <c r="J31">
        <v>12.9</v>
      </c>
    </row>
    <row r="33" spans="1:12">
      <c r="A33" s="4" t="s">
        <v>50</v>
      </c>
      <c r="B33" t="s">
        <v>72</v>
      </c>
      <c r="F33" t="s">
        <v>72</v>
      </c>
      <c r="G33" t="s">
        <v>72</v>
      </c>
      <c r="H33" t="s">
        <v>71</v>
      </c>
      <c r="I33" t="s">
        <v>52</v>
      </c>
      <c r="J33" t="s">
        <v>71</v>
      </c>
    </row>
    <row r="35" spans="1:12">
      <c r="A35" s="4" t="s">
        <v>45</v>
      </c>
      <c r="B35" s="3">
        <v>41700000</v>
      </c>
      <c r="C35" s="3">
        <v>50400000</v>
      </c>
      <c r="D35" s="3">
        <v>50400000</v>
      </c>
      <c r="E35" s="3"/>
      <c r="F35" s="3">
        <v>55400000</v>
      </c>
      <c r="G35" s="3">
        <v>52900000</v>
      </c>
      <c r="H35" s="3">
        <v>46900000</v>
      </c>
      <c r="I35" s="3">
        <v>52900000</v>
      </c>
      <c r="J35" s="3">
        <v>49900000</v>
      </c>
      <c r="K35" s="3"/>
      <c r="L35" s="3"/>
    </row>
    <row r="36" spans="1:12">
      <c r="A36" s="4" t="s">
        <v>70</v>
      </c>
      <c r="B36" s="3">
        <f>B14*200*1.3</f>
        <v>511680</v>
      </c>
      <c r="C36" s="3">
        <f t="shared" ref="C36:I36" si="0">C14*200*1.3</f>
        <v>515840</v>
      </c>
      <c r="D36" s="3">
        <f t="shared" si="0"/>
        <v>511680</v>
      </c>
      <c r="E36" s="3">
        <f t="shared" si="0"/>
        <v>0</v>
      </c>
      <c r="F36" s="3">
        <f t="shared" si="0"/>
        <v>515840</v>
      </c>
      <c r="G36" s="3">
        <f>G14*200*1.3</f>
        <v>515840</v>
      </c>
      <c r="H36" s="3">
        <f t="shared" si="0"/>
        <v>466960</v>
      </c>
      <c r="I36" s="3">
        <f t="shared" si="0"/>
        <v>466960</v>
      </c>
      <c r="J36" s="3">
        <f>J14*220*1.3</f>
        <v>614614</v>
      </c>
      <c r="K36" s="3">
        <f>K14*220*1.3</f>
        <v>712998</v>
      </c>
      <c r="L36" s="3"/>
    </row>
    <row r="38" spans="1:12">
      <c r="A38" s="4" t="s">
        <v>97</v>
      </c>
      <c r="C38" s="3">
        <v>50400000</v>
      </c>
      <c r="D38" s="3">
        <v>50400000</v>
      </c>
      <c r="F38" s="3">
        <v>43600000</v>
      </c>
      <c r="G38" s="3">
        <v>52100000</v>
      </c>
      <c r="H38" s="3">
        <v>46500000</v>
      </c>
      <c r="I38" s="3">
        <v>51900000</v>
      </c>
      <c r="J38" s="3">
        <v>48500000</v>
      </c>
    </row>
    <row r="39" spans="1:12">
      <c r="A39" s="4" t="s">
        <v>98</v>
      </c>
      <c r="C39" s="8">
        <f t="shared" ref="C39:C40" si="1">C38/1.1*0.05</f>
        <v>2290909.0909090908</v>
      </c>
      <c r="D39" s="8">
        <f t="shared" ref="D39" si="2">D38/1.1*0.05</f>
        <v>2290909.0909090908</v>
      </c>
      <c r="E39" s="8">
        <f t="shared" ref="E39" si="3">E38/1.1*0.05</f>
        <v>0</v>
      </c>
      <c r="F39" s="8">
        <f t="shared" ref="F39:G39" si="4">F38/1.1*0.05</f>
        <v>1981818.1818181816</v>
      </c>
      <c r="G39" s="8">
        <f t="shared" si="4"/>
        <v>2368181.8181818179</v>
      </c>
      <c r="H39" s="8">
        <f>H38/1.1*0.05</f>
        <v>2113636.3636363633</v>
      </c>
      <c r="I39" s="8">
        <f t="shared" ref="I39:J39" si="5">I38/1.1*0.05</f>
        <v>2359090.9090909092</v>
      </c>
      <c r="J39" s="8">
        <f t="shared" si="5"/>
        <v>2204545.4545454546</v>
      </c>
    </row>
    <row r="40" spans="1:12">
      <c r="A40" s="4" t="s">
        <v>99</v>
      </c>
      <c r="C40" s="8">
        <f>C38/1.1*0.02</f>
        <v>916363.63636363624</v>
      </c>
      <c r="D40" s="8">
        <f t="shared" ref="D40:J41" si="6">D38/1.1*0.02</f>
        <v>916363.63636363624</v>
      </c>
      <c r="E40" s="8">
        <f t="shared" si="6"/>
        <v>0</v>
      </c>
      <c r="F40" s="8">
        <f t="shared" si="6"/>
        <v>792727.27272727271</v>
      </c>
      <c r="G40" s="8">
        <f t="shared" si="6"/>
        <v>947272.72727272718</v>
      </c>
      <c r="H40" s="8">
        <f t="shared" si="6"/>
        <v>845454.5454545453</v>
      </c>
      <c r="I40" s="8">
        <f t="shared" si="6"/>
        <v>943636.36363636365</v>
      </c>
      <c r="J40" s="8">
        <f t="shared" si="6"/>
        <v>881818.18181818177</v>
      </c>
    </row>
    <row r="41" spans="1:12">
      <c r="A41" s="4" t="s">
        <v>100</v>
      </c>
      <c r="C41" s="8">
        <f t="shared" ref="C41:H41" si="7">C38/1.1*0.12</f>
        <v>5498181.8181818174</v>
      </c>
      <c r="D41" s="8">
        <f t="shared" si="7"/>
        <v>5498181.8181818174</v>
      </c>
      <c r="E41" s="8">
        <f t="shared" si="7"/>
        <v>0</v>
      </c>
      <c r="F41" s="8">
        <f t="shared" si="7"/>
        <v>4756363.6363636358</v>
      </c>
      <c r="G41" s="8">
        <f t="shared" si="7"/>
        <v>5683636.3636363633</v>
      </c>
      <c r="H41" s="8">
        <f t="shared" si="7"/>
        <v>5072727.2727272715</v>
      </c>
      <c r="I41" s="8">
        <f>I38/1.1*0.12</f>
        <v>5661818.1818181816</v>
      </c>
      <c r="J41" s="8">
        <f>J38/1.1*0.12</f>
        <v>5290909.0909090899</v>
      </c>
    </row>
    <row r="42" spans="1:12">
      <c r="A42" s="4" t="s">
        <v>101</v>
      </c>
      <c r="C42" s="8">
        <f>C41*0.2</f>
        <v>1099636.3636363635</v>
      </c>
      <c r="D42" s="8">
        <f t="shared" ref="D42:J42" si="8">D41*0.2</f>
        <v>1099636.3636363635</v>
      </c>
      <c r="E42" s="8">
        <f t="shared" si="8"/>
        <v>0</v>
      </c>
      <c r="F42" s="8">
        <f t="shared" si="8"/>
        <v>951272.72727272718</v>
      </c>
      <c r="G42" s="8">
        <f t="shared" si="8"/>
        <v>1136727.2727272727</v>
      </c>
      <c r="H42" s="8">
        <f t="shared" si="8"/>
        <v>1014545.4545454544</v>
      </c>
      <c r="I42" s="8">
        <f t="shared" si="8"/>
        <v>1132363.6363636365</v>
      </c>
      <c r="J42" s="8">
        <f t="shared" si="8"/>
        <v>1058181.8181818181</v>
      </c>
    </row>
    <row r="43" spans="1:12">
      <c r="A43" s="4" t="s">
        <v>102</v>
      </c>
      <c r="C43" s="3">
        <f t="shared" ref="C43:I43" si="9">SUM(C38:C41)</f>
        <v>59105454.545454547</v>
      </c>
      <c r="D43" s="3">
        <f t="shared" si="9"/>
        <v>59105454.545454547</v>
      </c>
      <c r="E43" s="3">
        <f t="shared" si="9"/>
        <v>0</v>
      </c>
      <c r="F43" s="3">
        <f t="shared" si="9"/>
        <v>51130909.090909086</v>
      </c>
      <c r="G43" s="3">
        <f t="shared" si="9"/>
        <v>61099090.909090906</v>
      </c>
      <c r="H43" s="3">
        <f t="shared" si="9"/>
        <v>54531818.18181818</v>
      </c>
      <c r="I43" s="3">
        <f t="shared" si="9"/>
        <v>60864545.454545453</v>
      </c>
      <c r="J43" s="3">
        <f>SUM(J38:J41)</f>
        <v>56877272.727272719</v>
      </c>
    </row>
    <row r="44" spans="1:12">
      <c r="A44" s="4" t="s">
        <v>103</v>
      </c>
      <c r="C44" s="3">
        <f>C38+C39+C40+C42</f>
        <v>54706909.090909094</v>
      </c>
      <c r="D44" s="3">
        <f t="shared" ref="D44:J44" si="10">D38+D39+D40+D42</f>
        <v>54706909.090909094</v>
      </c>
      <c r="E44" s="3">
        <f t="shared" si="10"/>
        <v>0</v>
      </c>
      <c r="F44" s="3">
        <f t="shared" si="10"/>
        <v>47325818.18181818</v>
      </c>
      <c r="G44" s="3">
        <f t="shared" si="10"/>
        <v>56552181.81818182</v>
      </c>
      <c r="H44" s="3">
        <f t="shared" si="10"/>
        <v>50473636.36363636</v>
      </c>
      <c r="I44" s="3">
        <f t="shared" si="10"/>
        <v>56335090.909090906</v>
      </c>
      <c r="J44" s="3">
        <f t="shared" si="10"/>
        <v>52644545.454545453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dcterms:created xsi:type="dcterms:W3CDTF">2008-11-15T07:57:39Z</dcterms:created>
  <dcterms:modified xsi:type="dcterms:W3CDTF">2009-02-26T10:27:15Z</dcterms:modified>
</cp:coreProperties>
</file>